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9eee4037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a9d0e389a5c4596"/>
    <x:sheet xmlns:r="http://schemas.openxmlformats.org/officeDocument/2006/relationships" name="Assumptions" sheetId="2" r:id="Rc369bf17ce9f4fb9"/>
    <x:sheet xmlns:r="http://schemas.openxmlformats.org/officeDocument/2006/relationships" name="Work Packages" sheetId="3" r:id="Rf8434a2ef66848cd"/>
    <x:sheet xmlns:r="http://schemas.openxmlformats.org/officeDocument/2006/relationships" name="Scenarios" sheetId="4" r:id="Rf9b57f87dafa49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$#,##0;[Red]($#,##0)"/>
    <x:numFmt numFmtId="202" formatCode="#,##0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82A40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82A40"/>
      </x:patternFill>
    </x:fill>
    <x:fill>
      <x:patternFill patternType="solid">
        <x:fgColor rgb="FF087D82"/>
      </x:patternFill>
    </x:fill>
    <x:fill>
      <x:patternFill patternType="solid">
        <x:fgColor rgb="FFE6F0FE"/>
      </x:patternFill>
    </x:fill>
    <x:fill>
      <x:patternFill patternType="solid">
        <x:fgColor rgb="FFFFF2E2"/>
      </x:patternFill>
    </x:fill>
    <x:fill>
      <x:patternFill patternType="solid">
        <x:fgColor rgb="FFE7F3F3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201" fontId="0" fillId="0" borderId="0" xfId="0" applyNumberFormat="1" applyFont="1" applyFill="1" applyBorder="1"/>
    <x:xf numFmtId="201" fontId="4" fillId="6" borderId="0" xfId="0" applyNumberFormat="1" applyFont="1" applyFill="1" applyBorder="1"/>
    <x:xf numFmtId="201" fontId="0" fillId="0" borderId="1" xfId="0" applyNumberFormat="1" applyFont="1" applyFill="1" applyBorder="1"/>
    <x:xf numFmtId="201" fontId="4" fillId="6" borderId="1" xfId="0" applyNumberFormat="1" applyFont="1" applyFill="1" applyBorder="1"/>
    <x:xf numFmtId="202" fontId="0" fillId="4" borderId="0" xfId="0" applyNumberFormat="1" applyFont="1" applyFill="1" applyBorder="1"/>
    <x:xf numFmtId="202" fontId="4" fillId="6" borderId="0" xfId="0" applyNumberFormat="1" applyFont="1" applyFill="1" applyBorder="1"/>
    <x:xf numFmtId="202" fontId="0" fillId="4" borderId="1" xfId="0" applyNumberFormat="1" applyFont="1" applyFill="1" applyBorder="1"/>
    <x:xf numFmtId="202" fontId="4" fillId="6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9ca11c75d461e" /><Relationship Type="http://schemas.openxmlformats.org/officeDocument/2006/relationships/theme" Target="/xl/theme/theme1.xml" Id="R35592ea21db84a7f" /><Relationship Type="http://schemas.openxmlformats.org/officeDocument/2006/relationships/sharedStrings" Target="/xl/sharedStrings.xml" Id="R6dd264c251414ce6" /><Relationship Type="http://schemas.openxmlformats.org/officeDocument/2006/relationships/worksheet" Target="/xl/worksheets/sheet1.xml" Id="R6a9d0e389a5c4596" /><Relationship Type="http://schemas.openxmlformats.org/officeDocument/2006/relationships/worksheet" Target="/xl/worksheets/sheet2.xml" Id="Rc369bf17ce9f4fb9" /><Relationship Type="http://schemas.openxmlformats.org/officeDocument/2006/relationships/worksheet" Target="/xl/worksheets/sheet3.xml" Id="Rf8434a2ef66848cd" /><Relationship Type="http://schemas.openxmlformats.org/officeDocument/2006/relationships/worksheet" Target="/xl/worksheets/sheet4.xml" Id="Rf9b57f87dafa49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65" hidden="0" customWidth="1"/>
    <x:col min="2" max="2" width="78" hidden="0" customWidth="1"/>
  </x:cols>
  <x:sheetData>
    <x:row r="1" ht="42" customHeight="1">
      <x:c r="A1" s="3" t="str">
        <x:v>AG-002 | Gambling App Development Cost Estimation</x:v>
      </x:c>
      <x:c r="B1" s="3"/>
      <x:c r="C1" s="3"/>
      <x:c r="D1" s="3"/>
      <x:c r="E1" s="3"/>
      <x:c r="F1" s="3"/>
      <x:c r="G1" s="3"/>
    </x:row>
    <x:row r="3">
      <x:c r="A3" s="7" t="str">
        <x:v>Purpose</x:v>
      </x:c>
      <x:c r="B3" s="7"/>
      <x:c r="C3" s="7"/>
    </x:row>
    <x:row r="4" ht="28" customHeight="1">
      <x:c r="A4" s="12" t="str">
        <x:v>This spreadsheet is a formula-driven scope estimate; it is not a quote.</x:v>
      </x:c>
      <x:c r="B4"/>
      <x:c r="C4"/>
      <x:c r="D4"/>
      <x:c r="E4"/>
    </x:row>
    <x:row r="5" ht="28" customHeight="1">
      <x:c r="A5" s="12" t="str">
        <x:v>1. Edit blue-highlighted input cells on Assumptions.</x:v>
      </x:c>
      <x:c r="B5"/>
      <x:c r="C5"/>
      <x:c r="D5"/>
      <x:c r="E5"/>
    </x:row>
    <x:row r="6" ht="28" customHeight="1">
      <x:c r="A6" s="12" t="str">
        <x:v>2. Replace sample low/base/high hours on Work Packages.</x:v>
      </x:c>
      <x:c r="B6"/>
      <x:c r="C6"/>
      <x:c r="D6"/>
      <x:c r="E6"/>
    </x:row>
    <x:row r="7" ht="28" customHeight="1">
      <x:c r="A7" s="12" t="str">
        <x:v>3. Review automatically recalculated outputs on Scenarios.</x:v>
      </x:c>
      <x:c r="B7"/>
      <x:c r="C7"/>
      <x:c r="D7"/>
      <x:c r="E7"/>
    </x:row>
    <x:row r="8" ht="28" customHeight="1">
      <x:c r="A8" s="12" t="str">
        <x:v>4. Confirm scope, rates, outside quotes, taxes and licensed markets.</x:v>
      </x:c>
      <x:c r="B8"/>
      <x:c r="C8"/>
      <x:c r="D8"/>
      <x:c r="E8"/>
    </x:row>
    <x:row r="9" ht="28" customHeight="1">
      <x:c r="A9" s="12" t="str">
        <x:v>5. Label unpriced costs as exclusions until sourced.</x:v>
      </x:c>
      <x:c r="B9"/>
      <x:c r="C9"/>
      <x:c r="D9"/>
      <x:c r="E9"/>
    </x:row>
    <x:row r="10" ht="28" customHeight="1">
      <x:c r="A10" s="12" t="str">
        <x:v>All example hours, rates and fees are synthetic placeholders.</x:v>
      </x:c>
      <x:c r="B10"/>
      <x:c r="C10"/>
      <x:c r="D10"/>
      <x:c r="E10"/>
    </x:row>
    <x:row r="11" ht="28" customHeight="1">
      <x:c r="A11" s="12"/>
    </x:row>
    <x:row r="12" ht="28" customHeight="1">
      <x:c r="A12" s="13" t="str">
        <x:v>Reference documents (methods and policy context, not prices)</x:v>
      </x:c>
      <x:c r="B12" s="10"/>
      <x:c r="C12" s="10"/>
      <x:c r="D12" s="10"/>
      <x:c r="E12" s="10"/>
    </x:row>
    <x:row r="13" ht="28" customHeight="1">
      <x:c r="A13" s="12" t="str">
        <x:v>GAO Cost Estimating and Assessment Guide</x:v>
      </x:c>
      <x:c r="B13" t="str">
        <x:v>https://www.gao.gov/products/gao-20-195g</x:v>
      </x:c>
    </x:row>
    <x:row r="14" ht="28" customHeight="1">
      <x:c r="A14" s="12" t="str">
        <x:v>NIST SSDF v1.1 final</x:v>
      </x:c>
      <x:c r="B14" t="str">
        <x:v>https://csrc.nist.gov/pubs/sp/800/218/final</x:v>
      </x:c>
    </x:row>
    <x:row r="15" ht="28" customHeight="1">
      <x:c r="A15" s="12" t="str">
        <x:v>Apple App Review Guidelines</x:v>
      </x:c>
      <x:c r="B15" t="str">
        <x:v>https://developer.apple.com/app-store/review/guidelines/</x:v>
      </x:c>
    </x:row>
    <x:row r="16" ht="28" customHeight="1">
      <x:c r="A16" s="12" t="str">
        <x:v>Google Play Real-Money Gambling Policy</x:v>
      </x:c>
      <x:c r="B16" t="str">
        <x:v>https://support.google.com/googleplay/android-developer/answer/9877032?hl=en</x:v>
      </x:c>
    </x:row>
    <x:row r="17" ht="28" customHeight="1">
      <x:c r="A17" s="12" t="str">
        <x:v>UK Gambling Commission remote technical standards</x:v>
      </x:c>
      <x:c r="B17" t="str">
        <x:v>https://www.gamblingcommission.gov.uk/licensees-and-businesses/guide/remote-gambling-and-software-technical-standards</x:v>
      </x:c>
    </x:row>
    <x:row r="18" ht="28" customHeight="1">
      <x:c r="A18" s="12" t="str">
        <x:v>UKGC Testing Strategy</x:v>
      </x:c>
      <x:c r="B18" t="str">
        <x:v>https://www.gamblingcommission.gov.uk/manual/testing-strategy-for-compliance-with-remote-gambling-and-software-technical</x:v>
      </x:c>
    </x:row>
    <x:row r="19" ht="28" customHeight="1">
      <x:c r="A19" s="12" t="str">
        <x:v>W3C WCAG 2.2</x:v>
      </x:c>
      <x:c r="B19" t="str">
        <x:v>https://www.w3.org/TR/WCAG22/</x:v>
      </x:c>
    </x:row>
    <x:row r="20" ht="28" customHeight="1">
      <x:c r="A20" s="12"/>
    </x:row>
    <x:row r="21" ht="28" customHeight="1">
      <x:c r="A21" s="13" t="str">
        <x:v>Important exclusions until confirmed</x:v>
      </x:c>
      <x:c r="B21" s="10"/>
      <x:c r="C21" s="10"/>
      <x:c r="D21" s="10"/>
      <x:c r="E21" s="10"/>
    </x:row>
    <x:row r="22" ht="28" customHeight="1">
      <x:c r="A22" s="12" t="str">
        <x:v>Regulatory license/application fees, taxes and payment-processing transaction charges</x:v>
      </x:c>
    </x:row>
    <x:row r="23" ht="28" customHeight="1">
      <x:c r="A23" s="12" t="str">
        <x:v>Customer acquisition and brand campaign costs</x:v>
      </x:c>
    </x:row>
    <x:row r="24" ht="28" customHeight="1">
      <x:c r="A24" s="12" t="str">
        <x:v>Third-party vendor costs not captured in the allowance</x:v>
      </x:c>
    </x:row>
    <x:row r="25" ht="28" customHeight="1">
      <x:c r="A25" s="12" t="str">
        <x:v>Professional legal opinions, independent testing and audit costs unless quoted</x:v>
      </x:c>
    </x:row>
    <x:row r="26" ht="28" customHeight="1">
      <x:c r="A26" s="12" t="str">
        <x:v>Business-as-usual customer support staffing beyond engineering maintenance</x:v>
      </x:c>
    </x:row>
  </x:sheetData>
  <x:mergeCells>
    <x:mergeCell ref="A1:G1"/>
    <x:mergeCell ref="A3:C3"/>
    <x:mergeCell ref="A12:E12"/>
    <x:mergeCell ref="A21:E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23" hidden="0" customWidth="1"/>
    <x:col min="3" max="3" width="23" hidden="0" customWidth="1"/>
    <x:col min="4" max="4" width="55" hidden="0" customWidth="1"/>
  </x:cols>
  <x:sheetData>
    <x:row r="1" ht="35" customHeight="1">
      <x:c r="A1" s="16" t="str">
        <x:v>EDITABLE PLANNING ASSUMPTIONS · EXAMPLES ONLY</x:v>
      </x:c>
      <x:c r="B1" s="16"/>
      <x:c r="C1" s="16"/>
      <x:c r="D1" s="16"/>
      <x:c r="E1" s="16"/>
    </x:row>
    <x:row r="3" ht="30" customHeight="1">
      <x:c r="A3" s="19" t="str">
        <x:v>Input</x:v>
      </x:c>
      <x:c r="B3" s="19" t="str">
        <x:v>Value</x:v>
      </x:c>
      <x:c r="C3" s="19" t="str">
        <x:v>Unit</x:v>
      </x:c>
      <x:c r="D3" s="19" t="str">
        <x:v>Action required</x:v>
      </x:c>
    </x:row>
    <x:row r="4">
      <x:c r="A4" t="str">
        <x:v>Loaded engineering hourly rate</x:v>
      </x:c>
      <x:c r="B4" s="32" t="n">
        <x:v>100</x:v>
      </x:c>
      <x:c r="C4" t="str">
        <x:v>USD / hour</x:v>
      </x:c>
      <x:c r="D4" s="12" t="str">
        <x:v>Replace with actual blended or discipline rate</x:v>
      </x:c>
    </x:row>
    <x:row r="5">
      <x:c r="A5" t="str">
        <x:v>Monthly maintenance engineering</x:v>
      </x:c>
      <x:c r="B5" s="24" t="n">
        <x:v>35</x:v>
      </x:c>
      <x:c r="C5" t="str">
        <x:v>hours / month</x:v>
      </x:c>
      <x:c r="D5" s="12" t="str">
        <x:v>Include only committed coverage</x:v>
      </x:c>
    </x:row>
    <x:row r="6">
      <x:c r="A6" t="str">
        <x:v>Monthly recurring vendor/infra</x:v>
      </x:c>
      <x:c r="B6" s="32" t="n">
        <x:v>1200</x:v>
      </x:c>
      <x:c r="C6" t="str">
        <x:v>USD / month</x:v>
      </x:c>
      <x:c r="D6" s="12" t="str">
        <x:v>Replace with infrastructure/vendor quote</x:v>
      </x:c>
    </x:row>
    <x:row r="7">
      <x:c r="A7" t="str">
        <x:v>Operating horizon</x:v>
      </x:c>
      <x:c r="B7" s="24" t="n">
        <x:v>12</x:v>
      </x:c>
      <x:c r="C7" t="str">
        <x:v>months</x:v>
      </x:c>
      <x:c r="D7" s="12" t="str">
        <x:v>Change to planned budget period</x:v>
      </x:c>
    </x:row>
    <x:row r="9" ht="25" customHeight="1">
      <x:c r="A9" s="10" t="str">
        <x:v>One-time outside costs</x:v>
      </x:c>
      <x:c r="B9" s="10" t="str">
        <x:v>LOW</x:v>
      </x:c>
      <x:c r="C9" s="10" t="str">
        <x:v>BASE</x:v>
      </x:c>
      <x:c r="D9" s="10" t="str">
        <x:v>HIGH</x:v>
      </x:c>
    </x:row>
    <x:row r="10">
      <x:c r="A10" t="str">
        <x:v>External fee allowances</x:v>
      </x:c>
      <x:c r="B10" s="32" t="n">
        <x:v>10000</x:v>
      </x:c>
      <x:c r="C10" s="32" t="n">
        <x:v>20000</x:v>
      </x:c>
      <x:c r="D10" s="32" t="n">
        <x:v>35000</x:v>
      </x:c>
    </x:row>
    <x:row r="11">
      <x:c r="A11" t="str">
        <x:v>Contingency rate</x:v>
      </x:c>
      <x:c r="B11" s="26" t="n">
        <x:v>0.1</x:v>
      </x:c>
      <x:c r="C11" s="26" t="n">
        <x:v>0.12</x:v>
      </x:c>
      <x:c r="D11" s="26" t="n">
        <x:v>0.18</x:v>
      </x:c>
    </x:row>
    <x:row r="13" ht="32" customHeight="1">
      <x:c r="A13" s="29" t="str">
        <x:v>INPUTS ARE HYPOTHETICAL — NOT MARKET RATES OR REGULATORY FEE QUOTES</x:v>
      </x:c>
      <x:c r="B13" s="29"/>
      <x:c r="C13" s="29"/>
      <x:c r="D13" s="29"/>
    </x:row>
  </x:sheetData>
  <x:mergeCells>
    <x:mergeCell ref="A1:E1"/>
    <x:mergeCell ref="A13:D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4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6" hidden="0" customWidth="1"/>
  </x:cols>
  <x:sheetData>
    <x:row r="1" ht="36" customHeight="1">
      <x:c r="A1" s="34" t="str">
        <x:v>WORK PACKAGE EFFORT RANGE · ALL HOURS ARE SYNTHETIC EXAMPLES</x:v>
      </x:c>
      <x:c r="B1" s="34"/>
      <x:c r="C1" s="34"/>
      <x:c r="D1" s="34"/>
      <x:c r="E1" s="34"/>
      <x:c r="F1" s="34"/>
      <x:c r="G1" s="34"/>
      <x:c r="H1" s="34"/>
      <x:c r="I1" s="34"/>
    </x:row>
    <x:row r="4" ht="30" customHeight="1">
      <x:c r="A4" s="19" t="str">
        <x:v>Work package</x:v>
      </x:c>
      <x:c r="B4" s="19" t="str">
        <x:v>Scope / evidence question</x:v>
      </x:c>
      <x:c r="C4" s="19" t="str">
        <x:v>Low hours</x:v>
      </x:c>
      <x:c r="D4" s="19" t="str">
        <x:v>Base hours</x:v>
      </x:c>
      <x:c r="E4" s="19" t="str">
        <x:v>High hours</x:v>
      </x:c>
      <x:c r="F4" s="19" t="str">
        <x:v>Low labor $</x:v>
      </x:c>
      <x:c r="G4" s="19" t="str">
        <x:v>Base labor $</x:v>
      </x:c>
      <x:c r="H4" s="19" t="str">
        <x:v>High labor $</x:v>
      </x:c>
      <x:c r="I4" s="19" t="str">
        <x:v>Owner</x:v>
      </x:c>
    </x:row>
    <x:row r="5" ht="44" customHeight="1">
      <x:c r="A5" s="12" t="str">
        <x:v>Discovery and requirements</x:v>
      </x:c>
      <x:c r="B5" s="12" t="str">
        <x:v>Current-state review; acceptance scope</x:v>
      </x:c>
      <x:c r="C5" s="44" t="n">
        <x:v>80</x:v>
      </x:c>
      <x:c r="D5" s="44" t="n">
        <x:v>120</x:v>
      </x:c>
      <x:c r="E5" s="44" t="n">
        <x:v>180</x:v>
      </x:c>
      <x:c r="F5" s="40" t="n">
        <x:f>C5*Assumptions!$B$4</x:f>
        <x:v>8000</x:v>
      </x:c>
      <x:c r="G5" s="40" t="n">
        <x:f>D5*Assumptions!$B$4</x:f>
        <x:v>12000</x:v>
      </x:c>
      <x:c r="H5" s="40" t="n">
        <x:f>E5*Assumptions!$B$4</x:f>
        <x:v>18000</x:v>
      </x:c>
      <x:c r="I5" t="str">
        <x:v>Product lead</x:v>
      </x:c>
    </x:row>
    <x:row r="6" ht="44" customHeight="1">
      <x:c r="A6" s="12" t="str">
        <x:v>UX/UI and design system</x:v>
      </x:c>
      <x:c r="B6" s="12" t="str">
        <x:v>Flows; states; reviews; handoff</x:v>
      </x:c>
      <x:c r="C6" s="44" t="n">
        <x:v>100</x:v>
      </x:c>
      <x:c r="D6" s="44" t="n">
        <x:v>160</x:v>
      </x:c>
      <x:c r="E6" s="44" t="n">
        <x:v>240</x:v>
      </x:c>
      <x:c r="F6" s="40" t="n">
        <x:f>C6*Assumptions!$B$4</x:f>
        <x:v>10000</x:v>
      </x:c>
      <x:c r="G6" s="40" t="n">
        <x:f>D6*Assumptions!$B$4</x:f>
        <x:v>16000</x:v>
      </x:c>
      <x:c r="H6" s="40" t="n">
        <x:f>E6*Assumptions!$B$4</x:f>
        <x:v>24000</x:v>
      </x:c>
      <x:c r="I6" t="str">
        <x:v>Design lead</x:v>
      </x:c>
    </x:row>
    <x:row r="7" ht="44" customHeight="1">
      <x:c r="A7" s="12" t="str">
        <x:v>iOS app engineering</x:v>
      </x:c>
      <x:c r="B7" s="12" t="str">
        <x:v>Mobile integration; error states</x:v>
      </x:c>
      <x:c r="C7" s="44" t="n">
        <x:v>220</x:v>
      </x:c>
      <x:c r="D7" s="44" t="n">
        <x:v>330</x:v>
      </x:c>
      <x:c r="E7" s="44" t="n">
        <x:v>480</x:v>
      </x:c>
      <x:c r="F7" s="40" t="n">
        <x:f>C7*Assumptions!$B$4</x:f>
        <x:v>22000</x:v>
      </x:c>
      <x:c r="G7" s="40" t="n">
        <x:f>D7*Assumptions!$B$4</x:f>
        <x:v>33000</x:v>
      </x:c>
      <x:c r="H7" s="40" t="n">
        <x:f>E7*Assumptions!$B$4</x:f>
        <x:v>48000</x:v>
      </x:c>
      <x:c r="I7" t="str">
        <x:v>iOS lead</x:v>
      </x:c>
    </x:row>
    <x:row r="8" ht="44" customHeight="1">
      <x:c r="A8" s="12" t="str">
        <x:v>Android app engineering</x:v>
      </x:c>
      <x:c r="B8" s="12" t="str">
        <x:v>Mobile integration; device variants</x:v>
      </x:c>
      <x:c r="C8" s="44" t="n">
        <x:v>220</x:v>
      </x:c>
      <x:c r="D8" s="44" t="n">
        <x:v>330</x:v>
      </x:c>
      <x:c r="E8" s="44" t="n">
        <x:v>480</x:v>
      </x:c>
      <x:c r="F8" s="40" t="n">
        <x:f>C8*Assumptions!$B$4</x:f>
        <x:v>22000</x:v>
      </x:c>
      <x:c r="G8" s="40" t="n">
        <x:f>D8*Assumptions!$B$4</x:f>
        <x:v>33000</x:v>
      </x:c>
      <x:c r="H8" s="40" t="n">
        <x:f>E8*Assumptions!$B$4</x:f>
        <x:v>48000</x:v>
      </x:c>
      <x:c r="I8" t="str">
        <x:v>Android lead</x:v>
      </x:c>
    </x:row>
    <x:row r="9" ht="44" customHeight="1">
      <x:c r="A9" s="12" t="str">
        <x:v>Backend and API changes</x:v>
      </x:c>
      <x:c r="B9" s="12" t="str">
        <x:v>Service changes; staging; contracts</x:v>
      </x:c>
      <x:c r="C9" s="44" t="n">
        <x:v>180</x:v>
      </x:c>
      <x:c r="D9" s="44" t="n">
        <x:v>300</x:v>
      </x:c>
      <x:c r="E9" s="44" t="n">
        <x:v>510</x:v>
      </x:c>
      <x:c r="F9" s="40" t="n">
        <x:f>C9*Assumptions!$B$4</x:f>
        <x:v>18000</x:v>
      </x:c>
      <x:c r="G9" s="40" t="n">
        <x:f>D9*Assumptions!$B$4</x:f>
        <x:v>30000</x:v>
      </x:c>
      <x:c r="H9" s="40" t="n">
        <x:f>E9*Assumptions!$B$4</x:f>
        <x:v>51000</x:v>
      </x:c>
      <x:c r="I9" t="str">
        <x:v>Platform lead</x:v>
      </x:c>
    </x:row>
    <x:row r="10" ht="44" customHeight="1">
      <x:c r="A10" s="12" t="str">
        <x:v>Identity and age verification</x:v>
      </x:c>
      <x:c r="B10" s="12" t="str">
        <x:v>Vendor callbacks; retry and exception paths</x:v>
      </x:c>
      <x:c r="C10" s="44" t="n">
        <x:v>90</x:v>
      </x:c>
      <x:c r="D10" s="44" t="n">
        <x:v>150</x:v>
      </x:c>
      <x:c r="E10" s="44" t="n">
        <x:v>240</x:v>
      </x:c>
      <x:c r="F10" s="40" t="n">
        <x:f>C10*Assumptions!$B$4</x:f>
        <x:v>9000</x:v>
      </x:c>
      <x:c r="G10" s="40" t="n">
        <x:f>D10*Assumptions!$B$4</x:f>
        <x:v>15000</x:v>
      </x:c>
      <x:c r="H10" s="40" t="n">
        <x:f>E10*Assumptions!$B$4</x:f>
        <x:v>24000</x:v>
      </x:c>
      <x:c r="I10" t="str">
        <x:v>Integration lead</x:v>
      </x:c>
    </x:row>
    <x:row r="11" ht="44" customHeight="1">
      <x:c r="A11" s="12" t="str">
        <x:v>Eligibility and player controls</x:v>
      </x:c>
      <x:c r="B11" s="12" t="str">
        <x:v>Geo policy; limit and help states</x:v>
      </x:c>
      <x:c r="C11" s="44" t="n">
        <x:v>110</x:v>
      </x:c>
      <x:c r="D11" s="44" t="n">
        <x:v>190</x:v>
      </x:c>
      <x:c r="E11" s="44" t="n">
        <x:v>300</x:v>
      </x:c>
      <x:c r="F11" s="40" t="n">
        <x:f>C11*Assumptions!$B$4</x:f>
        <x:v>11000</x:v>
      </x:c>
      <x:c r="G11" s="40" t="n">
        <x:f>D11*Assumptions!$B$4</x:f>
        <x:v>19000</x:v>
      </x:c>
      <x:c r="H11" s="40" t="n">
        <x:f>E11*Assumptions!$B$4</x:f>
        <x:v>30000</x:v>
      </x:c>
      <x:c r="I11" t="str">
        <x:v>Product + legal owner</x:v>
      </x:c>
    </x:row>
    <x:row r="12" ht="44" customHeight="1">
      <x:c r="A12" s="12" t="str">
        <x:v>Payment and reconciliation</x:v>
      </x:c>
      <x:c r="B12" s="12" t="str">
        <x:v>Callbacks; recovery; test settlements</x:v>
      </x:c>
      <x:c r="C12" s="44" t="n">
        <x:v>100</x:v>
      </x:c>
      <x:c r="D12" s="44" t="n">
        <x:v>160</x:v>
      </x:c>
      <x:c r="E12" s="44" t="n">
        <x:v>260</x:v>
      </x:c>
      <x:c r="F12" s="40" t="n">
        <x:f>C12*Assumptions!$B$4</x:f>
        <x:v>10000</x:v>
      </x:c>
      <x:c r="G12" s="40" t="n">
        <x:f>D12*Assumptions!$B$4</x:f>
        <x:v>16000</x:v>
      </x:c>
      <x:c r="H12" s="40" t="n">
        <x:f>E12*Assumptions!$B$4</x:f>
        <x:v>26000</x:v>
      </x:c>
      <x:c r="I12" t="str">
        <x:v>Payments owner</x:v>
      </x:c>
    </x:row>
    <x:row r="13" ht="44" customHeight="1">
      <x:c r="A13" s="12" t="str">
        <x:v>Security and privacy engineering</x:v>
      </x:c>
      <x:c r="B13" s="12" t="str">
        <x:v>Threat work; privacy controls; fixes</x:v>
      </x:c>
      <x:c r="C13" s="44" t="n">
        <x:v>120</x:v>
      </x:c>
      <x:c r="D13" s="44" t="n">
        <x:v>190</x:v>
      </x:c>
      <x:c r="E13" s="44" t="n">
        <x:v>280</x:v>
      </x:c>
      <x:c r="F13" s="40" t="n">
        <x:f>C13*Assumptions!$B$4</x:f>
        <x:v>12000</x:v>
      </x:c>
      <x:c r="G13" s="40" t="n">
        <x:f>D13*Assumptions!$B$4</x:f>
        <x:v>19000</x:v>
      </x:c>
      <x:c r="H13" s="40" t="n">
        <x:f>E13*Assumptions!$B$4</x:f>
        <x:v>28000</x:v>
      </x:c>
      <x:c r="I13" t="str">
        <x:v>Security lead</x:v>
      </x:c>
    </x:row>
    <x:row r="14" ht="44" customHeight="1">
      <x:c r="A14" s="12" t="str">
        <x:v>Functional QA and automation</x:v>
      </x:c>
      <x:c r="B14" s="12" t="str">
        <x:v>Cross-device regression; integrations</x:v>
      </x:c>
      <x:c r="C14" s="44" t="n">
        <x:v>160</x:v>
      </x:c>
      <x:c r="D14" s="44" t="n">
        <x:v>250</x:v>
      </x:c>
      <x:c r="E14" s="44" t="n">
        <x:v>360</x:v>
      </x:c>
      <x:c r="F14" s="40" t="n">
        <x:f>C14*Assumptions!$B$4</x:f>
        <x:v>16000</x:v>
      </x:c>
      <x:c r="G14" s="40" t="n">
        <x:f>D14*Assumptions!$B$4</x:f>
        <x:v>25000</x:v>
      </x:c>
      <x:c r="H14" s="40" t="n">
        <x:f>E14*Assumptions!$B$4</x:f>
        <x:v>36000</x:v>
      </x:c>
      <x:c r="I14" t="str">
        <x:v>QA lead</x:v>
      </x:c>
    </x:row>
    <x:row r="15" ht="44" customHeight="1">
      <x:c r="A15" s="12" t="str">
        <x:v>Accessibility QA and remediation</x:v>
      </x:c>
      <x:c r="B15" s="12" t="str">
        <x:v>Assistive technology; defect fixes</x:v>
      </x:c>
      <x:c r="C15" s="44" t="n">
        <x:v>80</x:v>
      </x:c>
      <x:c r="D15" s="44" t="n">
        <x:v>130</x:v>
      </x:c>
      <x:c r="E15" s="44" t="n">
        <x:v>220</x:v>
      </x:c>
      <x:c r="F15" s="40" t="n">
        <x:f>C15*Assumptions!$B$4</x:f>
        <x:v>8000</x:v>
      </x:c>
      <x:c r="G15" s="40" t="n">
        <x:f>D15*Assumptions!$B$4</x:f>
        <x:v>13000</x:v>
      </x:c>
      <x:c r="H15" s="40" t="n">
        <x:f>E15*Assumptions!$B$4</x:f>
        <x:v>22000</x:v>
      </x:c>
      <x:c r="I15" t="str">
        <x:v>Accessibility lead</x:v>
      </x:c>
    </x:row>
    <x:row r="16" ht="44" customHeight="1">
      <x:c r="A16" s="12" t="str">
        <x:v>Release readiness and documentation</x:v>
      </x:c>
      <x:c r="B16" s="12" t="str">
        <x:v>Store evidence; handover; release QA</x:v>
      </x:c>
      <x:c r="C16" s="44" t="n">
        <x:v>70</x:v>
      </x:c>
      <x:c r="D16" s="44" t="n">
        <x:v>110</x:v>
      </x:c>
      <x:c r="E16" s="44" t="n">
        <x:v>170</x:v>
      </x:c>
      <x:c r="F16" s="40" t="n">
        <x:f>C16*Assumptions!$B$4</x:f>
        <x:v>7000</x:v>
      </x:c>
      <x:c r="G16" s="40" t="n">
        <x:f>D16*Assumptions!$B$4</x:f>
        <x:v>11000</x:v>
      </x:c>
      <x:c r="H16" s="40" t="n">
        <x:f>E16*Assumptions!$B$4</x:f>
        <x:v>17000</x:v>
      </x:c>
      <x:c r="I16" t="str">
        <x:v>Release manager</x:v>
      </x:c>
    </x:row>
    <x:row r="17" ht="33" customHeight="1">
      <x:c r="A17" s="37" t="str">
        <x:v>TOTAL PLANNED EFFORT / LABOR</x:v>
      </x:c>
      <x:c r="B17" s="37"/>
      <x:c r="C17" s="45" t="n">
        <x:f>SUM(C5:C16)</x:f>
        <x:v>1530</x:v>
      </x:c>
      <x:c r="D17" s="45" t="n">
        <x:f>SUM(D5:D16)</x:f>
        <x:v>2420</x:v>
      </x:c>
      <x:c r="E17" s="45" t="n">
        <x:f>SUM(E5:E16)</x:f>
        <x:v>3720</x:v>
      </x:c>
      <x:c r="F17" s="41" t="n">
        <x:f>SUM(F5:F16)</x:f>
        <x:v>153000</x:v>
      </x:c>
      <x:c r="G17" s="41" t="n">
        <x:f>SUM(G5:G16)</x:f>
        <x:v>242000</x:v>
      </x:c>
      <x:c r="H17" s="41" t="n">
        <x:f>SUM(H5:H16)</x:f>
        <x:v>372000</x:v>
      </x:c>
      <x:c r="I17" s="37"/>
    </x:row>
  </x:sheetData>
  <x:mergeCells>
    <x:mergeCell ref="A1:I1"/>
    <x:mergeCell ref="A17:B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70" hidden="0" customWidth="1"/>
    <x:col min="3" max="3" width="22" hidden="0" customWidth="1"/>
    <x:col min="4" max="4" width="28" hidden="0" customWidth="1"/>
    <x:col min="5" max="5" width="22" hidden="0" customWidth="1"/>
    <x:col min="6" max="6" width="22" hidden="0" customWidth="1"/>
    <x:col min="7" max="7" width="27" hidden="0" customWidth="1"/>
    <x:col min="8" max="8" width="22" hidden="0" customWidth="1"/>
  </x:cols>
  <x:sheetData>
    <x:row r="1" ht="36" customHeight="1">
      <x:c r="A1" s="16" t="str">
        <x:v>THREE BUDGET SCENARIOS · FORMULA-DRIVEN</x:v>
      </x:c>
      <x:c r="B1" s="16"/>
      <x:c r="C1" s="16"/>
      <x:c r="D1" s="16"/>
      <x:c r="E1" s="16"/>
      <x:c r="F1" s="16"/>
      <x:c r="G1" s="16"/>
      <x:c r="H1" s="16"/>
    </x:row>
    <x:row r="3" ht="28" customHeight="1">
      <x:c r="A3" s="29" t="str">
        <x:v>Replace every assumption before using this for procurement, funding or approvals.</x:v>
      </x:c>
      <x:c r="B3" s="29"/>
      <x:c r="C3" s="29"/>
      <x:c r="D3" s="29"/>
      <x:c r="E3" s="29"/>
      <x:c r="F3" s="29"/>
      <x:c r="G3" s="29"/>
      <x:c r="H3" s="29"/>
    </x:row>
    <x:row r="4" ht="30" customHeight="1">
      <x:c r="A4" s="19" t="str">
        <x:v>Scenario</x:v>
      </x:c>
      <x:c r="B4" s="19" t="str">
        <x:v>Hours</x:v>
      </x:c>
      <x:c r="C4" s="19" t="str">
        <x:v>Labor</x:v>
      </x:c>
      <x:c r="D4" s="19" t="str">
        <x:v>External one-time</x:v>
      </x:c>
      <x:c r="E4" s="19" t="str">
        <x:v>Contingency</x:v>
      </x:c>
      <x:c r="F4" s="19" t="str">
        <x:v>Initial estimate</x:v>
      </x:c>
      <x:c r="G4" s="19" t="str">
        <x:v>Operations horizon</x:v>
      </x:c>
      <x:c r="H4" s="19" t="str">
        <x:v>Planning total</x:v>
      </x:c>
    </x:row>
    <x:row r="5" ht="34" customHeight="1">
      <x:c r="A5" t="str">
        <x:v>LOW</x:v>
      </x:c>
      <x:c r="B5" s="50" t="n">
        <x:f>'Work Packages'!C17</x:f>
        <x:v>1530</x:v>
      </x:c>
      <x:c r="C5" s="40" t="n">
        <x:f>'Work Packages'!F17</x:f>
        <x:v>153000</x:v>
      </x:c>
      <x:c r="D5" s="40" t="n">
        <x:f>Assumptions!B10</x:f>
        <x:v>10000</x:v>
      </x:c>
      <x:c r="E5" s="22" t="n">
        <x:f>Assumptions!B11</x:f>
        <x:v>0.1</x:v>
      </x:c>
      <x:c r="F5" s="48" t="n">
        <x:f>(C5+D5)*(1+E5)</x:f>
        <x:v>179300</x:v>
      </x:c>
      <x:c r="G5" s="48" t="n">
        <x:f>((Assumptions!B5*Assumptions!B4)+Assumptions!B6)*Assumptions!B7</x:f>
        <x:v>56400</x:v>
      </x:c>
      <x:c r="H5" s="48" t="n">
        <x:f>F5+G5</x:f>
        <x:v>235700</x:v>
      </x:c>
    </x:row>
    <x:row r="6" ht="34" customHeight="1">
      <x:c r="A6" t="str">
        <x:v>BASE</x:v>
      </x:c>
      <x:c r="B6" s="50" t="n">
        <x:f>'Work Packages'!D17</x:f>
        <x:v>2420</x:v>
      </x:c>
      <x:c r="C6" s="40" t="n">
        <x:f>'Work Packages'!G17</x:f>
        <x:v>242000</x:v>
      </x:c>
      <x:c r="D6" s="40" t="n">
        <x:f>Assumptions!C10</x:f>
        <x:v>20000</x:v>
      </x:c>
      <x:c r="E6" s="22" t="n">
        <x:f>Assumptions!C11</x:f>
        <x:v>0.12</x:v>
      </x:c>
      <x:c r="F6" s="48" t="n">
        <x:f>(C6+D6)*(1+E6)</x:f>
        <x:v>293440</x:v>
      </x:c>
      <x:c r="G6" s="48" t="n">
        <x:f>((Assumptions!B5*Assumptions!B4)+Assumptions!B6)*Assumptions!B7</x:f>
        <x:v>56400</x:v>
      </x:c>
      <x:c r="H6" s="48" t="n">
        <x:f>F6+G6</x:f>
        <x:v>349840</x:v>
      </x:c>
    </x:row>
    <x:row r="7" ht="34" customHeight="1">
      <x:c r="A7" t="str">
        <x:v>HIGH</x:v>
      </x:c>
      <x:c r="B7" s="50" t="n">
        <x:f>'Work Packages'!E17</x:f>
        <x:v>3720</x:v>
      </x:c>
      <x:c r="C7" s="40" t="n">
        <x:f>'Work Packages'!H17</x:f>
        <x:v>372000</x:v>
      </x:c>
      <x:c r="D7" s="40" t="n">
        <x:f>Assumptions!D10</x:f>
        <x:v>35000</x:v>
      </x:c>
      <x:c r="E7" s="22" t="n">
        <x:f>Assumptions!D11</x:f>
        <x:v>0.18</x:v>
      </x:c>
      <x:c r="F7" s="48" t="n">
        <x:f>(C7+D7)*(1+E7)</x:f>
        <x:v>480260</x:v>
      </x:c>
      <x:c r="G7" s="48" t="n">
        <x:f>((Assumptions!B5*Assumptions!B4)+Assumptions!B6)*Assumptions!B7</x:f>
        <x:v>56400</x:v>
      </x:c>
      <x:c r="H7" s="48" t="n">
        <x:f>F7+G7</x:f>
        <x:v>536660</x:v>
      </x:c>
    </x:row>
    <x:row r="10" ht="25" customHeight="1">
      <x:c r="A10" s="10" t="str">
        <x:v>Calculation contracts</x:v>
      </x:c>
      <x:c r="B10" s="10"/>
      <x:c r="C10" s="10"/>
      <x:c r="D10" s="10"/>
      <x:c r="E10" s="10"/>
      <x:c r="F10" s="10"/>
      <x:c r="G10" s="10"/>
      <x:c r="H10" s="10"/>
    </x:row>
    <x:row r="11">
      <x:c r="A11" t="str">
        <x:v>Labor</x:v>
      </x:c>
      <x:c r="B11" t="str">
        <x:v>Work package hours × loaded rate</x:v>
      </x:c>
      <x:c r="C11"/>
      <x:c r="D11"/>
      <x:c r="E11"/>
      <x:c r="F11"/>
    </x:row>
    <x:row r="12">
      <x:c r="A12" t="str">
        <x:v>Initial</x:v>
      </x:c>
      <x:c r="B12" t="str">
        <x:v>(Labor + one-time external) × (1 + contingency)</x:v>
      </x:c>
      <x:c r="C12"/>
      <x:c r="D12"/>
      <x:c r="E12"/>
      <x:c r="F12"/>
    </x:row>
    <x:row r="13">
      <x:c r="A13" t="str">
        <x:v>Operating</x:v>
      </x:c>
      <x:c r="B13" t="str">
        <x:v>(Monthly engineering hours × loaded rate + monthly vendors) × months</x:v>
      </x:c>
      <x:c r="C13"/>
      <x:c r="D13"/>
      <x:c r="E13"/>
      <x:c r="F13"/>
    </x:row>
    <x:row r="14">
      <x:c r="A14" t="str">
        <x:v>Total</x:v>
      </x:c>
      <x:c r="B14" t="str">
        <x:v>Initial + operating. Exclusions remain unpriced.</x:v>
      </x:c>
      <x:c r="C14"/>
      <x:c r="D14"/>
      <x:c r="E14"/>
      <x:c r="F14"/>
    </x:row>
  </x:sheetData>
  <x:mergeCells>
    <x:mergeCell ref="A1:H1"/>
    <x:mergeCell ref="A3:H3"/>
    <x:mergeCell ref="A10:H10"/>
  </x:mergeCells>
  <x:pageMargins left="0.7" right="0.7" top="0.75" bottom="0.75" header="0.3" footer="0.3"/>
</x:worksheet>
</file>